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88000245-9C05-43F8-A4EF-45BFABDA3CBC}" xr6:coauthVersionLast="45" xr6:coauthVersionMax="45" xr10:uidLastSave="{00000000-0000-0000-0000-000000000000}"/>
  <bookViews>
    <workbookView xWindow="-120" yWindow="-120" windowWidth="24240" windowHeight="13140" xr2:uid="{427EF639-ED36-4212-8C11-51B03443A530}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E37" i="1"/>
  <c r="F37" i="1" s="1"/>
  <c r="F36" i="1"/>
  <c r="D35" i="1"/>
  <c r="F35" i="1" s="1"/>
  <c r="F34" i="1"/>
  <c r="D33" i="1"/>
  <c r="F33" i="1" s="1"/>
  <c r="D32" i="1"/>
  <c r="C32" i="1"/>
  <c r="C30" i="1" s="1"/>
  <c r="D31" i="1"/>
  <c r="B28" i="1"/>
  <c r="F28" i="1" s="1"/>
  <c r="B27" i="1"/>
  <c r="F27" i="1" s="1"/>
  <c r="B26" i="1"/>
  <c r="F26" i="1" s="1"/>
  <c r="F24" i="1"/>
  <c r="D23" i="1"/>
  <c r="F22" i="1"/>
  <c r="F21" i="1"/>
  <c r="F20" i="1"/>
  <c r="E19" i="1"/>
  <c r="F19" i="1" s="1"/>
  <c r="F18" i="1"/>
  <c r="C17" i="1"/>
  <c r="F17" i="1" s="1"/>
  <c r="C16" i="1"/>
  <c r="F16" i="1" s="1"/>
  <c r="C15" i="1"/>
  <c r="F15" i="1" s="1"/>
  <c r="C14" i="1"/>
  <c r="F14" i="1" s="1"/>
  <c r="D13" i="1"/>
  <c r="F13" i="1" s="1"/>
  <c r="D12" i="1"/>
  <c r="F11" i="1"/>
  <c r="B10" i="1"/>
  <c r="B9" i="1"/>
  <c r="F9" i="1" s="1"/>
  <c r="B8" i="1"/>
  <c r="F8" i="1" s="1"/>
  <c r="A1" i="1"/>
  <c r="D30" i="1" l="1"/>
  <c r="F30" i="1" s="1"/>
  <c r="B7" i="1"/>
  <c r="B23" i="1"/>
  <c r="F7" i="1"/>
  <c r="F10" i="1"/>
  <c r="E23" i="1"/>
  <c r="E41" i="1" s="1"/>
  <c r="F31" i="1"/>
  <c r="C12" i="1"/>
  <c r="F32" i="1"/>
  <c r="B25" i="1"/>
  <c r="F25" i="1" s="1"/>
  <c r="D41" i="1" l="1"/>
  <c r="B41" i="1"/>
  <c r="C23" i="1"/>
  <c r="C41" i="1" s="1"/>
  <c r="F12" i="1"/>
  <c r="F23" i="1" l="1"/>
  <c r="F41" i="1"/>
</calcChain>
</file>

<file path=xl/sharedStrings.xml><?xml version="1.0" encoding="utf-8"?>
<sst xmlns="http://schemas.openxmlformats.org/spreadsheetml/2006/main" count="38" uniqueCount="28">
  <si>
    <t>Estado de Variaciones en la Hacienda Pública</t>
  </si>
  <si>
    <t>Del 01 de enero al 30 de septiembre de 2020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</si>
  <si>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</si>
  <si>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</si>
  <si>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</si>
  <si>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</si>
  <si>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</si>
  <si>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</si>
  <si>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</si>
  <si>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2019</t>
  </si>
  <si>
    <t>Aportaciones</t>
  </si>
  <si>
    <t>Donaciones de Capital</t>
  </si>
  <si>
    <t>Actualización de la Hacienda Pública/Patrimonio</t>
  </si>
  <si>
    <t>Hacienda Pública / Patrimonio Generado Neto 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</si>
  <si>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</si>
  <si>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</si>
  <si>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</si>
  <si>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</si>
  <si>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</si>
  <si>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2019</t>
  </si>
  <si>
    <t>Resultado por Posición Monetaria</t>
  </si>
  <si>
    <t>Resultado por Tenencia de Activos no Monetarios</t>
  </si>
  <si>
    <t>Hacienda Pública / Patrimonio Neto Final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</si>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</sst>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justify" wrapText="1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5" xfId="1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justify" wrapText="1"/>
    </xf>
    <xf numFmtId="164" fontId="6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horizontal="justify"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 applyAlignment="1">
      <alignment wrapText="1"/>
    </xf>
    <xf numFmtId="3" fontId="0" fillId="0" borderId="0" xfId="0" applyNumberFormat="1"/>
    <xf numFmtId="0" fontId="6" fillId="0" borderId="4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10" xfId="1" applyNumberFormat="1" applyFont="1" applyFill="1" applyBorder="1" applyAlignment="1">
      <alignment horizontal="right" wrapText="1"/>
    </xf>
    <xf numFmtId="164" fontId="4" fillId="0" borderId="11" xfId="1" applyNumberFormat="1" applyFont="1" applyFill="1" applyBorder="1" applyAlignment="1">
      <alignment horizontal="right" wrapText="1"/>
    </xf>
    <xf numFmtId="0" fontId="7" fillId="0" borderId="0" xfId="0" applyFont="1" applyAlignment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 xr:uid="{63F15153-FD8C-4DBD-AC7F-10E99726F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167FDEE2-6B93-4416-A2E6-CB7811829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04850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6AB49E-2ECD-44CF-B2EE-55C8BE1A5C8D}"/>
            </a:ext>
          </a:extLst>
        </xdr:cNvPr>
        <xdr:cNvSpPr txBox="1"/>
      </xdr:nvSpPr>
      <xdr:spPr>
        <a:xfrm>
          <a:off x="1905" y="9810750"/>
          <a:ext cx="508444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5714</xdr:rowOff>
    </xdr:from>
    <xdr:to>
      <xdr:col>5</xdr:col>
      <xdr:colOff>596265</xdr:colOff>
      <xdr:row>49</xdr:row>
      <xdr:rowOff>57149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3D3A233-4983-43B6-8884-A87990AF7F9C}"/>
            </a:ext>
          </a:extLst>
        </xdr:cNvPr>
        <xdr:cNvSpPr txBox="1"/>
      </xdr:nvSpPr>
      <xdr:spPr>
        <a:xfrm>
          <a:off x="7248525" y="9787889"/>
          <a:ext cx="4025265" cy="622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M.C.G. MANUEL</a:t>
          </a:r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02B60DA-FB7F-4F55-B04C-8E8FEA07F6B8}"/>
            </a:ext>
          </a:extLst>
        </xdr:cNvPr>
        <xdr:cNvCxnSpPr/>
      </xdr:nvCxnSpPr>
      <xdr:spPr>
        <a:xfrm>
          <a:off x="790575" y="9963150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F4BC378C-2301-42E0-B237-EDFB82E8AFD6}"/>
            </a:ext>
          </a:extLst>
        </xdr:cNvPr>
        <xdr:cNvCxnSpPr/>
      </xdr:nvCxnSpPr>
      <xdr:spPr>
        <a:xfrm>
          <a:off x="7019925" y="9972675"/>
          <a:ext cx="43700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documentos\BLA\2020\CIERRES\9.1%20CIERRE%20TERCER%20TRIMESTRE\99.8CIERRE%20TERC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9">
          <cell r="I39">
            <v>1658270651</v>
          </cell>
          <cell r="J39">
            <v>1658809570</v>
          </cell>
        </row>
        <row r="40">
          <cell r="I40">
            <v>32648741</v>
          </cell>
          <cell r="J40">
            <v>32648741</v>
          </cell>
        </row>
        <row r="41">
          <cell r="I41">
            <v>0</v>
          </cell>
          <cell r="J41">
            <v>0</v>
          </cell>
        </row>
        <row r="45">
          <cell r="I45">
            <v>656417173</v>
          </cell>
          <cell r="J45">
            <v>-536454859</v>
          </cell>
        </row>
        <row r="46">
          <cell r="I46">
            <v>253224812</v>
          </cell>
          <cell r="J46">
            <v>790746640</v>
          </cell>
        </row>
        <row r="47">
          <cell r="I47">
            <v>637455656</v>
          </cell>
          <cell r="J47">
            <v>637455656</v>
          </cell>
        </row>
        <row r="48">
          <cell r="J48">
            <v>0</v>
          </cell>
        </row>
        <row r="49">
          <cell r="I49">
            <v>1567719</v>
          </cell>
          <cell r="J49">
            <v>-31537100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9C1BA-CA38-4313-AF45-D78BCD9B63F6}">
  <sheetPr>
    <tabColor rgb="FF00B0F0"/>
    <pageSetUpPr fitToPage="1"/>
  </sheetPr>
  <dimension ref="A1:G48"/>
  <sheetViews>
    <sheetView tabSelected="1" topLeftCell="A40" zoomScaleNormal="100" workbookViewId="0">
      <selection activeCell="C57" sqref="C57"/>
    </sheetView>
  </sheetViews>
  <sheetFormatPr baseColWidth="10" defaultRowHeight="15" x14ac:dyDescent="0.25"/>
  <cols>
    <col min="1" max="1" width="80.42578125" customWidth="1"/>
    <col min="2" max="2" width="19.7109375" customWidth="1"/>
    <col min="3" max="3" width="21.85546875" customWidth="1"/>
    <col min="4" max="4" width="19.5703125" customWidth="1"/>
    <col min="5" max="5" width="18.5703125" customWidth="1"/>
    <col min="6" max="6" width="18" bestFit="1" customWidth="1"/>
    <col min="7" max="7" width="11.5703125" bestFit="1" customWidth="1"/>
  </cols>
  <sheetData>
    <row r="1" spans="1:6" x14ac:dyDescent="0.25">
      <c r="A1" s="29" t="str">
        <f>+[1]ESF!A1</f>
        <v>Universidad Autonoma de Baja California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5" t="s">
        <v>2</v>
      </c>
      <c r="B4" s="36"/>
      <c r="C4" s="36"/>
      <c r="D4" s="36"/>
      <c r="E4" s="36"/>
      <c r="F4" s="37"/>
    </row>
    <row r="5" spans="1:6" ht="81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</row>
    <row r="6" spans="1:6" x14ac:dyDescent="0.25">
      <c r="A6" s="4"/>
      <c r="B6" s="5"/>
      <c r="C6" s="5"/>
      <c r="D6" s="5"/>
      <c r="E6" s="5"/>
      <c r="F6" s="6"/>
    </row>
    <row r="7" spans="1:6" x14ac:dyDescent="0.25">
      <c r="A7" s="7" t="s">
        <v>9</v>
      </c>
      <c r="B7" s="8">
        <f>SUM(B8:B11)</f>
        <v>1691458311</v>
      </c>
      <c r="C7" s="8"/>
      <c r="D7" s="8"/>
      <c r="E7" s="8"/>
      <c r="F7" s="9">
        <f>SUM(B7:E7)</f>
        <v>1691458311</v>
      </c>
    </row>
    <row r="8" spans="1:6" x14ac:dyDescent="0.25">
      <c r="A8" s="10" t="s">
        <v>10</v>
      </c>
      <c r="B8" s="11">
        <f>+[2]ESF!J39</f>
        <v>1658809570</v>
      </c>
      <c r="C8" s="11"/>
      <c r="D8" s="11"/>
      <c r="E8" s="11"/>
      <c r="F8" s="12">
        <f t="shared" ref="F8:F22" si="0">SUM(B8:E8)</f>
        <v>1658809570</v>
      </c>
    </row>
    <row r="9" spans="1:6" x14ac:dyDescent="0.25">
      <c r="A9" s="10" t="s">
        <v>11</v>
      </c>
      <c r="B9" s="11">
        <f>+[2]ESF!J40</f>
        <v>32648741</v>
      </c>
      <c r="C9" s="11"/>
      <c r="D9" s="11"/>
      <c r="E9" s="11"/>
      <c r="F9" s="12">
        <f t="shared" si="0"/>
        <v>32648741</v>
      </c>
    </row>
    <row r="10" spans="1:6" x14ac:dyDescent="0.25">
      <c r="A10" s="10" t="s">
        <v>12</v>
      </c>
      <c r="B10" s="11">
        <f>+[2]ESF!J41</f>
        <v>0</v>
      </c>
      <c r="C10" s="11"/>
      <c r="D10" s="11"/>
      <c r="E10" s="11"/>
      <c r="F10" s="12">
        <f t="shared" si="0"/>
        <v>0</v>
      </c>
    </row>
    <row r="11" spans="1:6" x14ac:dyDescent="0.25">
      <c r="A11" s="13"/>
      <c r="B11" s="14"/>
      <c r="C11" s="14"/>
      <c r="D11" s="14"/>
      <c r="E11" s="14"/>
      <c r="F11" s="15">
        <f t="shared" si="0"/>
        <v>0</v>
      </c>
    </row>
    <row r="12" spans="1:6" x14ac:dyDescent="0.25">
      <c r="A12" s="16" t="s">
        <v>13</v>
      </c>
      <c r="B12" s="17"/>
      <c r="C12" s="17">
        <f>SUM(C13:C18)</f>
        <v>1396665196</v>
      </c>
      <c r="D12" s="17">
        <f>SUM(D13:D18)</f>
        <v>-536454859</v>
      </c>
      <c r="E12" s="17"/>
      <c r="F12" s="18">
        <f t="shared" si="0"/>
        <v>860210337</v>
      </c>
    </row>
    <row r="13" spans="1:6" x14ac:dyDescent="0.25">
      <c r="A13" s="19" t="s">
        <v>14</v>
      </c>
      <c r="B13" s="20"/>
      <c r="C13" s="20"/>
      <c r="D13" s="20">
        <f>+[2]ESF!J45</f>
        <v>-536454859</v>
      </c>
      <c r="E13" s="20"/>
      <c r="F13" s="21">
        <f t="shared" si="0"/>
        <v>-536454859</v>
      </c>
    </row>
    <row r="14" spans="1:6" x14ac:dyDescent="0.25">
      <c r="A14" s="19" t="s">
        <v>15</v>
      </c>
      <c r="B14" s="14"/>
      <c r="C14" s="14">
        <f>+[2]ESF!J46</f>
        <v>790746640</v>
      </c>
      <c r="D14" s="14"/>
      <c r="E14" s="14"/>
      <c r="F14" s="15">
        <f t="shared" si="0"/>
        <v>790746640</v>
      </c>
    </row>
    <row r="15" spans="1:6" x14ac:dyDescent="0.25">
      <c r="A15" s="19" t="s">
        <v>16</v>
      </c>
      <c r="B15" s="14"/>
      <c r="C15" s="14">
        <f>+[2]ESF!J47</f>
        <v>637455656</v>
      </c>
      <c r="D15" s="14"/>
      <c r="E15" s="14"/>
      <c r="F15" s="15">
        <f t="shared" si="0"/>
        <v>637455656</v>
      </c>
    </row>
    <row r="16" spans="1:6" x14ac:dyDescent="0.25">
      <c r="A16" s="19" t="s">
        <v>17</v>
      </c>
      <c r="B16" s="14"/>
      <c r="C16" s="14">
        <f>+[2]ESF!J48</f>
        <v>0</v>
      </c>
      <c r="D16" s="14"/>
      <c r="E16" s="14"/>
      <c r="F16" s="15">
        <f t="shared" si="0"/>
        <v>0</v>
      </c>
    </row>
    <row r="17" spans="1:7" x14ac:dyDescent="0.25">
      <c r="A17" s="19" t="s">
        <v>18</v>
      </c>
      <c r="B17" s="14"/>
      <c r="C17" s="14">
        <f>+[2]ESF!J49</f>
        <v>-31537100</v>
      </c>
      <c r="D17" s="14"/>
      <c r="E17" s="14"/>
      <c r="F17" s="15">
        <f t="shared" si="0"/>
        <v>-31537100</v>
      </c>
    </row>
    <row r="18" spans="1:7" ht="12.75" customHeight="1" x14ac:dyDescent="0.25">
      <c r="A18" s="19"/>
      <c r="B18" s="14"/>
      <c r="C18" s="14"/>
      <c r="D18" s="14"/>
      <c r="E18" s="14"/>
      <c r="F18" s="15">
        <f t="shared" si="0"/>
        <v>0</v>
      </c>
    </row>
    <row r="19" spans="1:7" ht="26.25" x14ac:dyDescent="0.25">
      <c r="A19" s="16" t="s">
        <v>19</v>
      </c>
      <c r="B19" s="20"/>
      <c r="C19" s="20"/>
      <c r="D19" s="20"/>
      <c r="E19" s="20">
        <f>SUM(E20:E22)</f>
        <v>0</v>
      </c>
      <c r="F19" s="21">
        <f>SUM(B19:E19)</f>
        <v>0</v>
      </c>
    </row>
    <row r="20" spans="1:7" x14ac:dyDescent="0.25">
      <c r="A20" s="10" t="s">
        <v>20</v>
      </c>
      <c r="B20" s="11"/>
      <c r="C20" s="11"/>
      <c r="D20" s="11"/>
      <c r="E20" s="11">
        <v>0</v>
      </c>
      <c r="F20" s="12">
        <f t="shared" si="0"/>
        <v>0</v>
      </c>
    </row>
    <row r="21" spans="1:7" x14ac:dyDescent="0.25">
      <c r="A21" s="10" t="s">
        <v>21</v>
      </c>
      <c r="B21" s="11"/>
      <c r="C21" s="11"/>
      <c r="D21" s="11"/>
      <c r="E21" s="11">
        <v>0</v>
      </c>
      <c r="F21" s="12">
        <f t="shared" si="0"/>
        <v>0</v>
      </c>
    </row>
    <row r="22" spans="1:7" ht="15.75" customHeight="1" x14ac:dyDescent="0.25">
      <c r="A22" s="13"/>
      <c r="B22" s="14"/>
      <c r="C22" s="14"/>
      <c r="D22" s="14"/>
      <c r="E22" s="14"/>
      <c r="F22" s="15">
        <f t="shared" si="0"/>
        <v>0</v>
      </c>
    </row>
    <row r="23" spans="1:7" x14ac:dyDescent="0.25">
      <c r="A23" s="16" t="s">
        <v>22</v>
      </c>
      <c r="B23" s="8">
        <f>B7+B12+B19</f>
        <v>1691458311</v>
      </c>
      <c r="C23" s="8">
        <f>C7+C12+C19-0.4</f>
        <v>1396665195.5999999</v>
      </c>
      <c r="D23" s="8">
        <f t="shared" ref="D23" si="1">D7+D12+D19</f>
        <v>-536454859</v>
      </c>
      <c r="E23" s="8">
        <f>E7+E12+E19</f>
        <v>0</v>
      </c>
      <c r="F23" s="9">
        <f>SUM(B23:E23)+0.3</f>
        <v>2551668647.9000001</v>
      </c>
      <c r="G23" s="22"/>
    </row>
    <row r="24" spans="1:7" x14ac:dyDescent="0.25">
      <c r="A24" s="13"/>
      <c r="B24" s="14"/>
      <c r="C24" s="14"/>
      <c r="D24" s="14"/>
      <c r="E24" s="14"/>
      <c r="F24" s="15">
        <f t="shared" ref="F24:F41" si="2">SUM(B24:E24)</f>
        <v>0</v>
      </c>
    </row>
    <row r="25" spans="1:7" x14ac:dyDescent="0.25">
      <c r="A25" s="16" t="s">
        <v>23</v>
      </c>
      <c r="B25" s="8">
        <f>SUM(B26:B29)</f>
        <v>-538919</v>
      </c>
      <c r="C25" s="8"/>
      <c r="D25" s="8"/>
      <c r="E25" s="8"/>
      <c r="F25" s="9">
        <f t="shared" si="2"/>
        <v>-538919</v>
      </c>
    </row>
    <row r="26" spans="1:7" x14ac:dyDescent="0.25">
      <c r="A26" s="23" t="s">
        <v>10</v>
      </c>
      <c r="B26" s="11">
        <f>+[2]ESF!I39-[2]ESF!J39</f>
        <v>-538919</v>
      </c>
      <c r="C26" s="11"/>
      <c r="D26" s="11"/>
      <c r="E26" s="11"/>
      <c r="F26" s="12">
        <f t="shared" si="2"/>
        <v>-538919</v>
      </c>
    </row>
    <row r="27" spans="1:7" x14ac:dyDescent="0.25">
      <c r="A27" s="23" t="s">
        <v>11</v>
      </c>
      <c r="B27" s="11">
        <f>+[2]ESF!I40-[2]ESF!J40</f>
        <v>0</v>
      </c>
      <c r="C27" s="11"/>
      <c r="D27" s="11"/>
      <c r="E27" s="11"/>
      <c r="F27" s="12">
        <f t="shared" si="2"/>
        <v>0</v>
      </c>
    </row>
    <row r="28" spans="1:7" x14ac:dyDescent="0.25">
      <c r="A28" s="23" t="s">
        <v>12</v>
      </c>
      <c r="B28" s="11">
        <f>+[2]ESF!I41-[2]ESF!J41</f>
        <v>0</v>
      </c>
      <c r="C28" s="11"/>
      <c r="D28" s="11"/>
      <c r="E28" s="11"/>
      <c r="F28" s="12">
        <f t="shared" si="2"/>
        <v>0</v>
      </c>
    </row>
    <row r="29" spans="1:7" ht="6" customHeight="1" x14ac:dyDescent="0.25">
      <c r="A29" s="13"/>
      <c r="B29" s="14"/>
      <c r="C29" s="14"/>
      <c r="D29" s="14"/>
      <c r="E29" s="14"/>
      <c r="F29" s="15"/>
    </row>
    <row r="30" spans="1:7" x14ac:dyDescent="0.25">
      <c r="A30" s="16" t="s">
        <v>24</v>
      </c>
      <c r="B30" s="17"/>
      <c r="C30" s="17">
        <f>SUM(C31:C36)</f>
        <v>-537521828</v>
      </c>
      <c r="D30" s="17">
        <f>SUM(D31:D36)</f>
        <v>1225976851</v>
      </c>
      <c r="E30" s="17"/>
      <c r="F30" s="18">
        <f t="shared" si="2"/>
        <v>688455023</v>
      </c>
    </row>
    <row r="31" spans="1:7" x14ac:dyDescent="0.25">
      <c r="A31" s="23" t="s">
        <v>14</v>
      </c>
      <c r="B31" s="14"/>
      <c r="C31" s="14"/>
      <c r="D31" s="14">
        <f>+[2]ESF!I45</f>
        <v>656417173</v>
      </c>
      <c r="E31" s="14"/>
      <c r="F31" s="15">
        <f t="shared" si="2"/>
        <v>656417173</v>
      </c>
    </row>
    <row r="32" spans="1:7" x14ac:dyDescent="0.25">
      <c r="A32" s="23" t="s">
        <v>15</v>
      </c>
      <c r="B32" s="20"/>
      <c r="C32" s="20">
        <f>+[2]ESF!I46-[2]ESF!J46</f>
        <v>-537521828</v>
      </c>
      <c r="D32" s="20">
        <f>-[2]ESF!J45</f>
        <v>536454859</v>
      </c>
      <c r="E32" s="20"/>
      <c r="F32" s="21">
        <f t="shared" si="2"/>
        <v>-1066969</v>
      </c>
    </row>
    <row r="33" spans="1:7" x14ac:dyDescent="0.25">
      <c r="A33" s="23" t="s">
        <v>16</v>
      </c>
      <c r="B33" s="20"/>
      <c r="C33" s="20"/>
      <c r="D33" s="20">
        <f>+[2]ESF!I47-[2]ESF!J47</f>
        <v>0</v>
      </c>
      <c r="E33" s="20"/>
      <c r="F33" s="21">
        <f t="shared" si="2"/>
        <v>0</v>
      </c>
    </row>
    <row r="34" spans="1:7" x14ac:dyDescent="0.25">
      <c r="A34" s="23" t="s">
        <v>17</v>
      </c>
      <c r="B34" s="20"/>
      <c r="C34" s="20"/>
      <c r="D34" s="20">
        <v>0</v>
      </c>
      <c r="E34" s="20"/>
      <c r="F34" s="21">
        <f t="shared" si="2"/>
        <v>0</v>
      </c>
    </row>
    <row r="35" spans="1:7" x14ac:dyDescent="0.25">
      <c r="A35" s="23" t="s">
        <v>18</v>
      </c>
      <c r="B35" s="20"/>
      <c r="C35" s="20"/>
      <c r="D35" s="20">
        <f>+[2]ESF!I49-[2]ESF!J49</f>
        <v>33104819</v>
      </c>
      <c r="E35" s="20"/>
      <c r="F35" s="21">
        <f t="shared" si="2"/>
        <v>33104819</v>
      </c>
    </row>
    <row r="36" spans="1:7" ht="17.25" customHeight="1" x14ac:dyDescent="0.25">
      <c r="A36" s="13"/>
      <c r="B36" s="14"/>
      <c r="C36" s="14"/>
      <c r="D36" s="14"/>
      <c r="E36" s="14"/>
      <c r="F36" s="15">
        <f t="shared" si="2"/>
        <v>0</v>
      </c>
    </row>
    <row r="37" spans="1:7" ht="26.25" x14ac:dyDescent="0.25">
      <c r="A37" s="16" t="s">
        <v>25</v>
      </c>
      <c r="B37" s="20"/>
      <c r="C37" s="20"/>
      <c r="D37" s="20"/>
      <c r="E37" s="20">
        <f>SUM(E38:E40)</f>
        <v>0</v>
      </c>
      <c r="F37" s="21">
        <f t="shared" si="2"/>
        <v>0</v>
      </c>
    </row>
    <row r="38" spans="1:7" x14ac:dyDescent="0.25">
      <c r="A38" s="23" t="s">
        <v>20</v>
      </c>
      <c r="B38" s="20"/>
      <c r="C38" s="20"/>
      <c r="D38" s="20"/>
      <c r="E38" s="20">
        <v>0</v>
      </c>
      <c r="F38" s="21">
        <f t="shared" si="2"/>
        <v>0</v>
      </c>
    </row>
    <row r="39" spans="1:7" x14ac:dyDescent="0.25">
      <c r="A39" s="23" t="s">
        <v>21</v>
      </c>
      <c r="B39" s="20"/>
      <c r="C39" s="20"/>
      <c r="D39" s="20"/>
      <c r="E39" s="20">
        <v>0</v>
      </c>
      <c r="F39" s="21">
        <f t="shared" si="2"/>
        <v>0</v>
      </c>
    </row>
    <row r="40" spans="1:7" ht="13.5" customHeight="1" x14ac:dyDescent="0.25">
      <c r="A40" s="13"/>
      <c r="B40" s="14"/>
      <c r="C40" s="14"/>
      <c r="D40" s="14"/>
      <c r="E40" s="14"/>
      <c r="F40" s="15">
        <f t="shared" si="2"/>
        <v>0</v>
      </c>
    </row>
    <row r="41" spans="1:7" ht="15.75" thickBot="1" x14ac:dyDescent="0.3">
      <c r="A41" s="24" t="s">
        <v>26</v>
      </c>
      <c r="B41" s="25">
        <f>B23+B25+B30+B37</f>
        <v>1690919392</v>
      </c>
      <c r="C41" s="25">
        <f>C23+C25+C30+C37</f>
        <v>859143367.5999999</v>
      </c>
      <c r="D41" s="25">
        <f>D23+D25+D30+D37</f>
        <v>689521992</v>
      </c>
      <c r="E41" s="25">
        <f>E23+E25+E30+E37</f>
        <v>0</v>
      </c>
      <c r="F41" s="26">
        <f t="shared" si="2"/>
        <v>3239584751.5999999</v>
      </c>
      <c r="G41" s="22"/>
    </row>
    <row r="42" spans="1:7" x14ac:dyDescent="0.25">
      <c r="A42" s="27" t="s">
        <v>27</v>
      </c>
    </row>
    <row r="45" spans="1:7" x14ac:dyDescent="0.25">
      <c r="A45" s="27"/>
      <c r="B45" s="27"/>
      <c r="C45" s="27"/>
      <c r="D45" s="27"/>
      <c r="E45" s="27"/>
      <c r="F45" s="27"/>
    </row>
    <row r="46" spans="1:7" x14ac:dyDescent="0.25">
      <c r="B46" s="28"/>
      <c r="C46" s="28"/>
      <c r="D46" s="28"/>
      <c r="E46" s="28"/>
    </row>
    <row r="47" spans="1:7" x14ac:dyDescent="0.25">
      <c r="B47" s="28"/>
      <c r="C47" s="28"/>
      <c r="D47" s="28"/>
      <c r="E47" s="28"/>
    </row>
    <row r="48" spans="1:7" x14ac:dyDescent="0.25">
      <c r="B48" s="28"/>
      <c r="C48" s="28"/>
      <c r="D48" s="28"/>
      <c r="E48" s="28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paperSize="152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2020-10-26T17:26:03Z</cp:lastPrinted>
  <dcterms:created xsi:type="dcterms:W3CDTF">2020-10-26T16:51:53Z</dcterms:created>
  <dcterms:modified xsi:type="dcterms:W3CDTF">2020-10-26T17:26:08Z</dcterms:modified>
</cp:coreProperties>
</file>